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4 Projekty\2023-005 Rožná posudek\"/>
    </mc:Choice>
  </mc:AlternateContent>
  <xr:revisionPtr revIDLastSave="0" documentId="13_ncr:1_{55614265-A9AA-4B6E-8C32-DA5F79E884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. Rozpočet s výkazem výměr a p" sheetId="1" r:id="rId1"/>
  </sheets>
  <definedNames>
    <definedName name="_xlnm.Print_Titles" localSheetId="0">'5. Rozpočet s výkazem výměr a p'!$7:$10</definedName>
  </definedNames>
  <calcPr calcId="191029"/>
</workbook>
</file>

<file path=xl/calcChain.xml><?xml version="1.0" encoding="utf-8"?>
<calcChain xmlns="http://schemas.openxmlformats.org/spreadsheetml/2006/main">
  <c r="E94" i="1" l="1"/>
  <c r="E96" i="1"/>
  <c r="A87" i="1"/>
  <c r="G94" i="1"/>
  <c r="G81" i="1" l="1"/>
  <c r="G72" i="1"/>
  <c r="G101" i="1"/>
  <c r="G97" i="1"/>
  <c r="G91" i="1"/>
  <c r="G87" i="1"/>
  <c r="G84" i="1"/>
  <c r="G78" i="1"/>
  <c r="G75" i="1"/>
  <c r="G69" i="1"/>
  <c r="G66" i="1"/>
  <c r="G62" i="1"/>
  <c r="G59" i="1"/>
  <c r="G56" i="1"/>
  <c r="G53" i="1"/>
  <c r="G50" i="1"/>
  <c r="G47" i="1"/>
  <c r="G44" i="1"/>
  <c r="G40" i="1"/>
  <c r="G36" i="1"/>
  <c r="G32" i="1"/>
  <c r="G28" i="1"/>
  <c r="G24" i="1"/>
  <c r="G20" i="1"/>
  <c r="G17" i="1"/>
  <c r="G14" i="1"/>
  <c r="G11" i="1"/>
  <c r="A14" i="1"/>
  <c r="A17" i="1" s="1"/>
  <c r="A20" i="1" s="1"/>
  <c r="A24" i="1" s="1"/>
  <c r="A28" i="1" s="1"/>
  <c r="A32" i="1" s="1"/>
  <c r="A36" i="1" s="1"/>
  <c r="A40" i="1" s="1"/>
  <c r="A44" i="1" s="1"/>
  <c r="A47" i="1" s="1"/>
  <c r="A50" i="1" s="1"/>
  <c r="A53" i="1" s="1"/>
  <c r="A56" i="1" s="1"/>
  <c r="A59" i="1" s="1"/>
  <c r="A62" i="1" s="1"/>
  <c r="F107" i="1" l="1"/>
  <c r="A66" i="1"/>
  <c r="A69" i="1" s="1"/>
  <c r="A72" i="1" s="1"/>
  <c r="A75" i="1" l="1"/>
  <c r="A78" i="1" l="1"/>
  <c r="A81" i="1" s="1"/>
  <c r="A84" i="1" s="1"/>
  <c r="A91" i="1" s="1"/>
  <c r="A94" i="1" l="1"/>
  <c r="A97" i="1" s="1"/>
  <c r="A101" i="1" s="1"/>
</calcChain>
</file>

<file path=xl/sharedStrings.xml><?xml version="1.0" encoding="utf-8"?>
<sst xmlns="http://schemas.openxmlformats.org/spreadsheetml/2006/main" count="170" uniqueCount="123">
  <si>
    <t>ROZPOČET S VÝKAZEM VÝMĚR</t>
  </si>
  <si>
    <t xml:space="preserve">Objednatel:   </t>
  </si>
  <si>
    <t>Č.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</si>
  <si>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</si>
  <si>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</si>
  <si>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</si>
  <si>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</si>
  <si>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</si>
  <si>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</si>
  <si>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</si>
  <si>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3</t>
  </si>
  <si>
    <t>4</t>
  </si>
  <si>
    <t>5</t>
  </si>
  <si>
    <t>6</t>
  </si>
  <si>
    <t>7</t>
  </si>
  <si>
    <t>8</t>
  </si>
  <si>
    <t>112101121</t>
  </si>
  <si>
    <t xml:space="preserve">Odstranění stromů s odřezáním kmene a s odvětvením jehličnatých bez odkornění, průměru kmene přes 100 do 300 mm   </t>
  </si>
  <si>
    <t>kus</t>
  </si>
  <si>
    <t xml:space="preserve">Soubor 01 - Odstranění vegetace   </t>
  </si>
  <si>
    <t xml:space="preserve">"kácení stromů a částí stromů, které přímo narušují skalní svah, na místě určeno autorským dozorem geotechnika"22   </t>
  </si>
  <si>
    <t>112151112</t>
  </si>
  <si>
    <t xml:space="preserve">Pokácení stromu směrové v celku s odřezáním kmene a s odvětvením průměru kmene přes 200 do 300 mm   </t>
  </si>
  <si>
    <t xml:space="preserve">"řízení kácení stromů,  které přímo narušují skalní svah, na místě určeno autorským dozorem geotechnika"13   </t>
  </si>
  <si>
    <t>112151314</t>
  </si>
  <si>
    <t xml:space="preserve">Pokácení stromu postupné bez spouštění částí kmene a koruny o průměru na řezné ploše pařezu přes 400 do 500 mm   </t>
  </si>
  <si>
    <t xml:space="preserve">"rizikové kácení stromů, které přímo narušují skalní svah, na místě určeno autorským dozorem geotechnika"8   </t>
  </si>
  <si>
    <t>155211112</t>
  </si>
  <si>
    <t xml:space="preserve">Očištění skalních ploch horolezeckou technikou odstranění vegetace včetně stažení k zemi, odklizení na hromady na vzdálenost do 50 m nebo na naložení na dopravní prostředek keřů a stromů do průměru 10 cm   </t>
  </si>
  <si>
    <t>m2</t>
  </si>
  <si>
    <t>155211122</t>
  </si>
  <si>
    <t xml:space="preserve">Očištění skalních ploch horolezeckou technikou očištění ručními nástroji motykami, páčidly   </t>
  </si>
  <si>
    <t>m3</t>
  </si>
  <si>
    <t xml:space="preserve">Soubor 02 - Očištění skalního svahu   </t>
  </si>
  <si>
    <t xml:space="preserve">"řízené očištění svahu pouze na místech přímo určených geotechnikem, nejedná se o plošný zásah!!, míra zásahu 0,6, tloušťka 0,3 m"550*0,3*0,6   </t>
  </si>
  <si>
    <t>155211311</t>
  </si>
  <si>
    <t xml:space="preserve">Odtěžení nestabilních hornin ze skalních stěn horolezeckou technikou s přehozením na vzdálenost do 3 m nebo s naložením na dopravní prostředek s použitím pneumatického nářadí   </t>
  </si>
  <si>
    <t xml:space="preserve">Soubor 03 - Odtěžení bloků   </t>
  </si>
  <si>
    <t xml:space="preserve">"řízené odtěžení labilních struktur ruční technikou, dle přímého určení geotechnikem"18,5   </t>
  </si>
  <si>
    <t>155211312</t>
  </si>
  <si>
    <t xml:space="preserve">Odtěžení nestabilních hornin ze skalních stěn horolezeckou technikou s přehozením na vzdálenost do 3 m nebo s naložením na dopravní prostředek tlakovými poduškami   </t>
  </si>
  <si>
    <t>155211313</t>
  </si>
  <si>
    <t xml:space="preserve">Odtěžení nestabilních hornin ze skalních stěn horolezeckou technikou s přehozením na vzdálenost do 3 m nebo s naložením na dopravní prostředek hydraulickými klíny   </t>
  </si>
  <si>
    <t>155213113</t>
  </si>
  <si>
    <t xml:space="preserve">Trny z oceli prováděné horolezeckou technikou bez oka z celozávitové oceli pro uchycení sítí zainjektované cementovou maltou délky do 3 m, průměru přes 26 do 32 mm   </t>
  </si>
  <si>
    <t xml:space="preserve">Soubor 04 - Zajištění skalního svahu   </t>
  </si>
  <si>
    <t xml:space="preserve">"kotevní prvky lanových sítí, 8 ks na panel"8*7   </t>
  </si>
  <si>
    <t>155213313</t>
  </si>
  <si>
    <t xml:space="preserve">Trny z oceli prováděné horolezeckou technikou s okem z betonářské oceli pro uchycení lana při montáži sítí a sloupků záchytného plotu zainjektované cementovou maltou délky do 3 m, průměru přes 26 do 32 mm   </t>
  </si>
  <si>
    <t xml:space="preserve">"dodání a osazení trnů bez oka pro zajištění bloků - protismykové trny, B500, pr. 32 mm, dl. 2,5 m"20   </t>
  </si>
  <si>
    <t>155213612</t>
  </si>
  <si>
    <t xml:space="preserve">Trny z injekčních zavrtávacích tyčí prováděné horolezeckou technikou zainjektované cementovou maltou průměru 32 mm včetně vrtů přenosnými vrtacími kladivy na ztracenou korunku průměru 51 mm, délky přes 2 do 3 m   </t>
  </si>
  <si>
    <t xml:space="preserve">"kotevní prvky a stabilizační prvky bloků dle určené geotechnika, pro místa silně zvětralá, R 32/380, dl. 3 m"25   </t>
  </si>
  <si>
    <t>155214111</t>
  </si>
  <si>
    <t xml:space="preserve">Síťování skalních stěn prováděné horolezeckou technikou montáž pásů ocelové sítě   </t>
  </si>
  <si>
    <t xml:space="preserve">"montáž speciálních lanových sítí ve skalním svahu do partií dle určení geotechnika, předpoklad 7 panelů á 18m2"7*18   </t>
  </si>
  <si>
    <t>155214212</t>
  </si>
  <si>
    <t xml:space="preserve">Síťování skalních stěn prováděné horolezeckou technikou montáž ocelového lana pro uchycení sítě průměru přes 10 mm   </t>
  </si>
  <si>
    <t>m</t>
  </si>
  <si>
    <t>31452113</t>
  </si>
  <si>
    <t xml:space="preserve">lano ocelové šestipramenné Pz+PVC 6x19 drátů D 12,5/14,5mm   </t>
  </si>
  <si>
    <t>31319102</t>
  </si>
  <si>
    <t xml:space="preserve">síť na skálu s oky 80x100mm s vpleteným lanem po 300mm 3,05x50m   </t>
  </si>
  <si>
    <t xml:space="preserve">"dodavatel dodá lanové sítě s okem 300x300 mm, lano pr. min.  10 mm, rozměr panelu 6x3 m"7*18   </t>
  </si>
  <si>
    <t>155212114</t>
  </si>
  <si>
    <t xml:space="preserve">Vrty do skalních stěn prováděné horolezeckou technikou hloubky do 5 m přenosnými vrtacími kladivy průměru do 56 mm, v hornině tř. III a IV   </t>
  </si>
  <si>
    <t xml:space="preserve">Soubor 04 - Zajištění skalního svahu
   </t>
  </si>
  <si>
    <t>122451102</t>
  </si>
  <si>
    <t xml:space="preserve">Odkopávky a prokopávky nezapažené strojně v hornině třídy těžitelnosti II skupiny 5 přes 20 do 50 m3   </t>
  </si>
  <si>
    <t xml:space="preserve">Soubor 08 - Odkopávky   </t>
  </si>
  <si>
    <t xml:space="preserve">"odkopávky paty svahu pro zřízení akumulačního prostoru a uložení betonových svodidel"85*1,15*0,85   </t>
  </si>
  <si>
    <t>162751137</t>
  </si>
  <si>
    <t xml:space="preserve">Vodorovné přemístění výkopku nebo sypaniny po suchu na obvyklém dopravním prostředku, bez naložení výkopku, avšak se složením bez rozhrnutí z horniny třídy těžitelnosti II skupiny 4 a 5 na vzdálenost přes 9 000 do 10 000 m   </t>
  </si>
  <si>
    <t xml:space="preserve">Soubor 10 - Přesuny hmot   </t>
  </si>
  <si>
    <t>167151102</t>
  </si>
  <si>
    <t xml:space="preserve">Nakládání, skládání a překládání neulehlého výkopku nebo sypaniny strojně nakládání, množství do 100 m3, z horniny třídy těžitelnosti II, skupiny 4 a 5   </t>
  </si>
  <si>
    <t>t</t>
  </si>
  <si>
    <t xml:space="preserve">Soubor 11 - Všeobecné práce   </t>
  </si>
  <si>
    <t xml:space="preserve">Celkem   </t>
  </si>
  <si>
    <t>Krajská správa a údržba silnic Vysočiny, p. o.</t>
  </si>
  <si>
    <t xml:space="preserve">Místo:   </t>
  </si>
  <si>
    <t>Nedvědice - Rožná, km 3,560 - 3,650, lokalita Spálený Mlýn</t>
  </si>
  <si>
    <t xml:space="preserve">Stavba: </t>
  </si>
  <si>
    <t>789324210</t>
  </si>
  <si>
    <t xml:space="preserve">Zhotovení nátěru ocelových konstrukcí třídy IV dvousložkového základního, tloušťky do 40 µm   </t>
  </si>
  <si>
    <t xml:space="preserve">"základní nátěr všech kotevních prvků včetně matek a podložek"(0,2*0,2*2+0,01+0,0125)*(56+20+25)   </t>
  </si>
  <si>
    <t>24629111</t>
  </si>
  <si>
    <t xml:space="preserve">hmota nátěrová PUR základní na ocelové konstrukce   </t>
  </si>
  <si>
    <t>kg</t>
  </si>
  <si>
    <t xml:space="preserve">"10,353 m2 * 0,6 kg/m2"10,353*0,6   </t>
  </si>
  <si>
    <t>789324221</t>
  </si>
  <si>
    <t xml:space="preserve">Zhotovení nátěru ocelových konstrukcí třídy IV dvousložkového krycího (vrchního), tloušťky do 80 µm   </t>
  </si>
  <si>
    <t>24629097</t>
  </si>
  <si>
    <t xml:space="preserve">hmota nátěrová epoxidová krycí (email) na ocelové konstrukce RAL 7035   </t>
  </si>
  <si>
    <t xml:space="preserve">"specifikovaná barva RAL 9005, nátěr matný, koeficient množství na konečné nátěry"1,25*6,212   </t>
  </si>
  <si>
    <t xml:space="preserve">"nakládání hmot pro vodorovný přesun  na běžný dopravní prostředek"212,388  </t>
  </si>
  <si>
    <t xml:space="preserve">Poplatek za uložení stavebního odpadu na skládce (skládkovné) dřevěného zatříděného do Katalogu odpadů pod kódem 17 02 01   </t>
  </si>
  <si>
    <t xml:space="preserve">"skládkovné za odpad dle katalogu odpadů - dřevní štěpka, plocha zásahu, množství štěky na m2, objemovka štěpky"704*0,025*0,540   </t>
  </si>
  <si>
    <t>911381147</t>
  </si>
  <si>
    <t xml:space="preserve">Silniční svodidlo betonové oboustranné průběžné délky 4 m, výšky 1,2 m   </t>
  </si>
  <si>
    <t>911381154</t>
  </si>
  <si>
    <t xml:space="preserve">Silniční svodidlo betonové oboustranné koncové délky 4 m, výšky 1,2 m   </t>
  </si>
  <si>
    <t>"asfaltový recyklát v předpokládaném množství 7,0 m3 - cca 12 t dopravně řeší zhotovitel"</t>
  </si>
  <si>
    <t xml:space="preserve">"základní selektivní očista svahu, hustota porostu 0,4, postup dle určení geotechnika"80*22*0,4"délka v patě svahu * délka po svahu*hustota porostu"   </t>
  </si>
  <si>
    <t xml:space="preserve">"řízené odtěžení labilních struktur tlakovými poduškami, včetně ochrany povrchu komunikace, dle přímého určení geotechnikem"4,5   </t>
  </si>
  <si>
    <t xml:space="preserve">"určené dolamování pro změnu těžiště, pozice a tvaru blokových struktur, dle určení geotechnika"7,3   </t>
  </si>
  <si>
    <t xml:space="preserve">"vrty pro protismykové trny B500 pr. 32 mm, dl. 25m, délka vrtu 1,25 - 1,5 m, určeno na místě geotechnikem"20*1,35   </t>
  </si>
  <si>
    <t xml:space="preserve">"vrty pro kotevní prvky CKT, délka vrtu 2,80 m"56*2,8   </t>
  </si>
  <si>
    <t xml:space="preserve">"montáž obvodového lana sítí"7*(18+5)   </t>
  </si>
  <si>
    <t xml:space="preserve">"dodání obvodového lana pr. 12,5 mm v PVC"161*1,25+3,75"zaokrouhleno"   </t>
  </si>
  <si>
    <t>v ceně prací zhotovitel zahrne nezbytné náklady na ochranu povrchu pozemní komunikace během zásahu ve skalním svahu</t>
  </si>
  <si>
    <t>162751136</t>
  </si>
  <si>
    <t>Vodorovné přemístění výkopku nebo sypaniny po suchu na obvyklém dopravním prostředku, bez naložení výkopku, avšak se složením bez rozhrnutí z horniny třídy těžitelnosti II skupiny 4 a 5 na vzdálenost přes 8 000 do 9 000 m</t>
  </si>
  <si>
    <t>171201221</t>
  </si>
  <si>
    <t xml:space="preserve">Poplatek za uložení stavebního odpadu na skládce (skládkovné) zeminy a kamení zatříděného do Katalogu odpadů pod kódem 17 05 04   </t>
  </si>
  <si>
    <t xml:space="preserve">"dodání a osazení silničních svodidel, pokládka na podsyp z asfaltového recyklátu tl. 0,1 m - ze stavby III/38710 Rožná – Dolní Rožínka"32   </t>
  </si>
  <si>
    <t xml:space="preserve">"dodání a osazení silničních svodidel, pokládka na podsyp z asfaltového recyklátu tl. 0,1 m - ze stavby III/38710 Rožná – Dolní Rožínka"8   </t>
  </si>
  <si>
    <t>"v rámci nakládání suti dojde k separaci hrubého kamene pro odvoz dle položky č. 22"</t>
  </si>
  <si>
    <t>III/38710 Nedvědice - Rožná - havarijní zásah</t>
  </si>
  <si>
    <t>"přesun vytříděným kamenů z vytěžené horniny ze stavby na určenou skládku KSÚS  u Rožné" 182,388</t>
  </si>
  <si>
    <t>"přesun suti ze stavby na určenou skládku, odkopávky a čištění svahu" (83,088+99,0+18,5+4,5+7,3) -182,388</t>
  </si>
  <si>
    <t>"skládkovné za zeminu dle katalogu odpadů"30*1,85</t>
  </si>
  <si>
    <t>"dodání speciálních sítí v jiné specifikaci, než je ceníková položka!!!!!!!"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</si>
</sst>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20" x14ac:knownFonts="1">
    <font>
      <sz val="8"/>
      <name val="MS Sans Serif"/>
      <charset val="1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9"/>
      <name val="Arial CE"/>
      <family val="2"/>
      <charset val="238"/>
    </font>
    <font>
      <i/>
      <sz val="7"/>
      <name val="Arial CE"/>
      <family val="2"/>
      <charset val="238"/>
    </font>
    <font>
      <sz val="8"/>
      <color indexed="63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i/>
      <sz val="7"/>
      <name val="Arial CE"/>
      <family val="2"/>
      <charset val="238"/>
    </font>
    <font>
      <b/>
      <sz val="8"/>
      <color indexed="63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8"/>
      <color rgb="FFFF0000"/>
      <name val="Arial CE"/>
      <family val="2"/>
      <charset val="238"/>
    </font>
    <font>
      <sz val="8"/>
      <color indexed="63"/>
      <name val="Arial CE"/>
      <family val="2"/>
      <charset val="238"/>
    </font>
    <font>
      <i/>
      <sz val="7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 applyAlignment="0">
      <alignment vertical="top"/>
      <protection locked="0"/>
    </xf>
  </cellStyleXfs>
  <cellXfs count="87">
    <xf numFmtId="0" fontId="0" fillId="0" borderId="0" xfId="0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5" fillId="0" borderId="0" xfId="0" applyFont="1" applyAlignment="1" applyProtection="1">
      <alignment horizontal="left"/>
    </xf>
    <xf numFmtId="0" fontId="4" fillId="2" borderId="1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 wrapText="1"/>
      <protection locked="0"/>
    </xf>
    <xf numFmtId="37" fontId="10" fillId="0" borderId="0" xfId="0" applyNumberFormat="1" applyFont="1" applyAlignment="1">
      <alignment horizontal="right"/>
      <protection locked="0"/>
    </xf>
    <xf numFmtId="0" fontId="10" fillId="0" borderId="0" xfId="0" applyFont="1" applyAlignment="1">
      <alignment horizontal="left" wrapText="1"/>
      <protection locked="0"/>
    </xf>
    <xf numFmtId="164" fontId="10" fillId="0" borderId="0" xfId="0" applyNumberFormat="1" applyFont="1" applyAlignment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left" vertical="top" wrapText="1"/>
      <protection locked="0"/>
    </xf>
    <xf numFmtId="0" fontId="7" fillId="0" borderId="0" xfId="0" applyFont="1" applyAlignment="1">
      <alignment horizontal="left" vertical="top" wrapText="1"/>
      <protection locked="0"/>
    </xf>
    <xf numFmtId="0" fontId="8" fillId="0" borderId="0" xfId="0" applyFont="1" applyAlignment="1">
      <alignment horizontal="left" vertical="top" wrapText="1"/>
      <protection locked="0"/>
    </xf>
    <xf numFmtId="0" fontId="9" fillId="0" borderId="2" xfId="0" applyFont="1" applyBorder="1" applyAlignment="1">
      <alignment horizontal="left" vertical="top" wrapText="1"/>
      <protection locked="0"/>
    </xf>
    <xf numFmtId="0" fontId="4" fillId="0" borderId="2" xfId="0" applyFont="1" applyBorder="1" applyAlignment="1">
      <alignment horizontal="center" vertical="top" wrapText="1"/>
      <protection locked="0"/>
    </xf>
    <xf numFmtId="0" fontId="7" fillId="0" borderId="0" xfId="0" applyFont="1" applyAlignment="1">
      <alignment horizontal="center" vertical="top" wrapText="1"/>
      <protection locked="0"/>
    </xf>
    <xf numFmtId="0" fontId="8" fillId="0" borderId="0" xfId="0" applyFont="1" applyAlignment="1">
      <alignment horizontal="center" vertical="top" wrapText="1"/>
      <protection locked="0"/>
    </xf>
    <xf numFmtId="0" fontId="9" fillId="0" borderId="2" xfId="0" applyFont="1" applyBorder="1" applyAlignment="1">
      <alignment horizontal="center" vertical="top" wrapText="1"/>
      <protection locked="0"/>
    </xf>
    <xf numFmtId="164" fontId="4" fillId="0" borderId="2" xfId="0" applyNumberFormat="1" applyFont="1" applyBorder="1" applyAlignment="1">
      <alignment horizontal="right" vertical="top"/>
      <protection locked="0"/>
    </xf>
    <xf numFmtId="164" fontId="7" fillId="0" borderId="0" xfId="0" applyNumberFormat="1" applyFont="1" applyAlignment="1">
      <alignment horizontal="right" vertical="top"/>
      <protection locked="0"/>
    </xf>
    <xf numFmtId="39" fontId="7" fillId="0" borderId="0" xfId="0" applyNumberFormat="1" applyFont="1" applyAlignment="1">
      <alignment horizontal="right" vertical="top"/>
      <protection locked="0"/>
    </xf>
    <xf numFmtId="164" fontId="8" fillId="0" borderId="0" xfId="0" applyNumberFormat="1" applyFont="1" applyAlignment="1">
      <alignment horizontal="right" vertical="top"/>
      <protection locked="0"/>
    </xf>
    <xf numFmtId="39" fontId="8" fillId="0" borderId="0" xfId="0" applyNumberFormat="1" applyFont="1" applyAlignment="1">
      <alignment horizontal="right" vertical="top"/>
      <protection locked="0"/>
    </xf>
    <xf numFmtId="164" fontId="9" fillId="0" borderId="2" xfId="0" applyNumberFormat="1" applyFont="1" applyBorder="1" applyAlignment="1">
      <alignment horizontal="right" vertical="top"/>
      <protection locked="0"/>
    </xf>
    <xf numFmtId="39" fontId="11" fillId="0" borderId="2" xfId="0" applyNumberFormat="1" applyFont="1" applyBorder="1" applyAlignment="1">
      <alignment horizontal="right" vertical="top"/>
      <protection locked="0"/>
    </xf>
    <xf numFmtId="39" fontId="13" fillId="0" borderId="0" xfId="0" applyNumberFormat="1" applyFont="1" applyAlignment="1">
      <alignment horizontal="right" vertical="top"/>
      <protection locked="0"/>
    </xf>
    <xf numFmtId="39" fontId="14" fillId="0" borderId="0" xfId="0" applyNumberFormat="1" applyFont="1" applyAlignment="1">
      <alignment horizontal="right" vertical="top"/>
      <protection locked="0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>
      <alignment horizontal="center" wrapText="1"/>
      <protection locked="0"/>
    </xf>
    <xf numFmtId="0" fontId="0" fillId="0" borderId="0" xfId="0" applyAlignment="1">
      <alignment horizontal="center" vertical="top" wrapText="1"/>
      <protection locked="0"/>
    </xf>
    <xf numFmtId="0" fontId="16" fillId="0" borderId="6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7" xfId="0" applyFont="1" applyBorder="1" applyAlignment="1" applyProtection="1">
      <alignment horizontal="left"/>
    </xf>
    <xf numFmtId="37" fontId="3" fillId="0" borderId="6" xfId="0" applyNumberFormat="1" applyFont="1" applyBorder="1" applyAlignment="1" applyProtection="1">
      <alignment horizontal="right" vertical="top"/>
    </xf>
    <xf numFmtId="0" fontId="3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center" vertical="top" wrapText="1"/>
    </xf>
    <xf numFmtId="164" fontId="4" fillId="0" borderId="0" xfId="0" applyNumberFormat="1" applyFont="1" applyAlignment="1" applyProtection="1">
      <alignment horizontal="right" vertical="top"/>
    </xf>
    <xf numFmtId="39" fontId="5" fillId="0" borderId="7" xfId="0" applyNumberFormat="1" applyFont="1" applyBorder="1" applyAlignment="1" applyProtection="1">
      <alignment horizontal="right" vertical="top"/>
    </xf>
    <xf numFmtId="0" fontId="6" fillId="0" borderId="6" xfId="0" applyFont="1" applyBorder="1" applyAlignment="1" applyProtection="1">
      <alignment horizontal="left"/>
    </xf>
    <xf numFmtId="0" fontId="15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/>
    </xf>
    <xf numFmtId="0" fontId="6" fillId="0" borderId="7" xfId="0" applyFont="1" applyBorder="1" applyAlignment="1" applyProtection="1">
      <alignment horizontal="left"/>
    </xf>
    <xf numFmtId="0" fontId="15" fillId="0" borderId="8" xfId="0" applyFont="1" applyBorder="1" applyAlignment="1" applyProtection="1">
      <alignment horizontal="left"/>
    </xf>
    <xf numFmtId="0" fontId="0" fillId="0" borderId="9" xfId="0" applyBorder="1" applyAlignment="1">
      <alignment horizontal="left" vertical="top"/>
      <protection locked="0"/>
    </xf>
    <xf numFmtId="39" fontId="6" fillId="0" borderId="10" xfId="0" applyNumberFormat="1" applyFont="1" applyBorder="1" applyAlignment="1" applyProtection="1">
      <alignment horizontal="right" vertical="top"/>
    </xf>
    <xf numFmtId="0" fontId="14" fillId="0" borderId="0" xfId="0" applyFont="1" applyAlignment="1">
      <alignment horizontal="left" vertical="top" wrapText="1"/>
      <protection locked="0"/>
    </xf>
    <xf numFmtId="0" fontId="17" fillId="0" borderId="0" xfId="0" applyFont="1" applyAlignment="1">
      <alignment horizontal="left" vertical="top" wrapText="1"/>
      <protection locked="0"/>
    </xf>
    <xf numFmtId="0" fontId="4" fillId="0" borderId="2" xfId="0" applyFont="1" applyBorder="1" applyAlignment="1">
      <alignment horizontal="left" wrapText="1"/>
      <protection locked="0"/>
    </xf>
    <xf numFmtId="0" fontId="7" fillId="0" borderId="0" xfId="0" applyFont="1" applyAlignment="1">
      <alignment horizontal="left" vertical="center" wrapText="1"/>
      <protection locked="0"/>
    </xf>
    <xf numFmtId="0" fontId="9" fillId="0" borderId="2" xfId="0" applyFont="1" applyBorder="1" applyAlignment="1">
      <alignment horizontal="left" wrapText="1"/>
      <protection locked="0"/>
    </xf>
    <xf numFmtId="39" fontId="4" fillId="0" borderId="2" xfId="0" applyNumberFormat="1" applyFont="1" applyBorder="1" applyAlignment="1">
      <alignment horizontal="right" vertical="top"/>
      <protection locked="0"/>
    </xf>
    <xf numFmtId="39" fontId="9" fillId="0" borderId="2" xfId="0" applyNumberFormat="1" applyFont="1" applyBorder="1" applyAlignment="1">
      <alignment horizontal="right" vertical="top"/>
      <protection locked="0"/>
    </xf>
    <xf numFmtId="0" fontId="18" fillId="0" borderId="0" xfId="0" applyFont="1" applyAlignment="1">
      <alignment horizontal="left" vertical="top" wrapText="1"/>
      <protection locked="0"/>
    </xf>
    <xf numFmtId="0" fontId="12" fillId="0" borderId="2" xfId="0" applyFont="1" applyBorder="1" applyAlignment="1">
      <alignment horizontal="left" vertical="top" wrapText="1"/>
      <protection locked="0"/>
    </xf>
    <xf numFmtId="0" fontId="12" fillId="0" borderId="2" xfId="0" applyFont="1" applyBorder="1" applyAlignment="1">
      <alignment horizontal="left" wrapText="1"/>
      <protection locked="0"/>
    </xf>
    <xf numFmtId="0" fontId="19" fillId="0" borderId="0" xfId="0" applyFont="1" applyAlignment="1">
      <alignment horizontal="left" vertical="center" wrapText="1"/>
      <protection locked="0"/>
    </xf>
    <xf numFmtId="39" fontId="19" fillId="0" borderId="0" xfId="0" applyNumberFormat="1" applyFont="1" applyAlignment="1">
      <alignment horizontal="right" vertical="center"/>
      <protection locked="0"/>
    </xf>
    <xf numFmtId="0" fontId="18" fillId="0" borderId="0" xfId="0" applyFont="1" applyAlignment="1">
      <alignment horizontal="left" wrapText="1"/>
      <protection locked="0"/>
    </xf>
    <xf numFmtId="39" fontId="18" fillId="0" borderId="0" xfId="0" applyNumberFormat="1" applyFont="1" applyAlignment="1">
      <alignment horizontal="right"/>
      <protection locked="0"/>
    </xf>
    <xf numFmtId="0" fontId="14" fillId="0" borderId="0" xfId="0" applyFont="1" applyAlignment="1">
      <alignment horizontal="left" wrapText="1"/>
      <protection locked="0"/>
    </xf>
    <xf numFmtId="37" fontId="4" fillId="0" borderId="2" xfId="0" applyNumberFormat="1" applyFont="1" applyBorder="1" applyAlignment="1">
      <alignment horizontal="center" vertical="top"/>
      <protection locked="0"/>
    </xf>
    <xf numFmtId="37" fontId="7" fillId="0" borderId="0" xfId="0" applyNumberFormat="1" applyFont="1" applyAlignment="1">
      <alignment horizontal="center" vertical="top"/>
      <protection locked="0"/>
    </xf>
    <xf numFmtId="37" fontId="8" fillId="0" borderId="0" xfId="0" applyNumberFormat="1" applyFont="1" applyAlignment="1">
      <alignment horizontal="center" vertical="top"/>
      <protection locked="0"/>
    </xf>
    <xf numFmtId="39" fontId="7" fillId="0" borderId="0" xfId="0" applyNumberFormat="1" applyFont="1" applyAlignment="1">
      <alignment horizontal="right" vertical="center"/>
      <protection locked="0"/>
    </xf>
    <xf numFmtId="39" fontId="8" fillId="0" borderId="0" xfId="0" applyNumberFormat="1" applyFont="1" applyAlignment="1">
      <alignment horizontal="right"/>
      <protection locked="0"/>
    </xf>
    <xf numFmtId="164" fontId="12" fillId="0" borderId="2" xfId="0" applyNumberFormat="1" applyFont="1" applyBorder="1" applyAlignment="1">
      <alignment horizontal="right" vertical="top"/>
      <protection locked="0"/>
    </xf>
    <xf numFmtId="164" fontId="19" fillId="0" borderId="0" xfId="0" applyNumberFormat="1" applyFont="1" applyAlignment="1">
      <alignment horizontal="right" vertical="top"/>
      <protection locked="0"/>
    </xf>
    <xf numFmtId="164" fontId="18" fillId="0" borderId="0" xfId="0" applyNumberFormat="1" applyFont="1" applyAlignment="1">
      <alignment horizontal="right" vertical="top"/>
      <protection locked="0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6" fillId="0" borderId="9" xfId="0" applyFont="1" applyBorder="1" applyAlignment="1" applyProtection="1">
      <alignment horizontal="left" vertical="top" wrapText="1"/>
    </xf>
    <xf numFmtId="39" fontId="10" fillId="0" borderId="0" xfId="0" applyNumberFormat="1" applyFont="1" applyAlignment="1">
      <alignment horizontal="right"/>
      <protection locked="0"/>
    </xf>
    <xf numFmtId="39" fontId="12" fillId="0" borderId="2" xfId="0" applyNumberFormat="1" applyFont="1" applyBorder="1" applyAlignment="1">
      <alignment horizontal="right" vertical="top"/>
      <protection locked="0"/>
    </xf>
    <xf numFmtId="39" fontId="19" fillId="0" borderId="0" xfId="0" applyNumberFormat="1" applyFont="1" applyAlignment="1">
      <alignment horizontal="right" vertical="top"/>
      <protection locked="0"/>
    </xf>
    <xf numFmtId="39" fontId="18" fillId="0" borderId="0" xfId="0" applyNumberFormat="1" applyFont="1" applyAlignment="1">
      <alignment horizontal="right" vertical="top"/>
      <protection locked="0"/>
    </xf>
    <xf numFmtId="0" fontId="2" fillId="0" borderId="0" xfId="0" applyFont="1" applyAlignment="1" applyProtection="1">
      <alignment horizontal="right" vertical="top"/>
    </xf>
    <xf numFmtId="39" fontId="5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right" vertical="top"/>
    </xf>
    <xf numFmtId="0" fontId="5" fillId="0" borderId="0" xfId="0" applyFont="1" applyAlignment="1" applyProtection="1">
      <alignment horizontal="right" vertical="top"/>
    </xf>
    <xf numFmtId="0" fontId="4" fillId="2" borderId="1" xfId="0" applyFont="1" applyFill="1" applyBorder="1" applyAlignment="1" applyProtection="1">
      <alignment horizontal="righ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0"/>
  <sheetViews>
    <sheetView showGridLines="0" tabSelected="1" zoomScale="160" zoomScaleNormal="160" workbookViewId="0">
      <pane ySplit="10" topLeftCell="A99" activePane="bottomLeft" state="frozenSplit"/>
      <selection pane="bottomLeft" activeCell="I66" sqref="I66"/>
    </sheetView>
  </sheetViews>
  <sheetFormatPr defaultColWidth="10.5" defaultRowHeight="12" customHeight="1" x14ac:dyDescent="0.15"/>
  <cols>
    <col min="1" max="1" width="10.83203125" style="2" customWidth="1"/>
    <col min="2" max="2" width="12.83203125" style="3" customWidth="1"/>
    <col min="3" max="3" width="63.33203125" style="3" customWidth="1"/>
    <col min="4" max="4" width="5.83203125" style="32" customWidth="1"/>
    <col min="5" max="5" width="10.83203125" style="4" customWidth="1"/>
    <col min="6" max="7" width="10.83203125" style="5" customWidth="1"/>
    <col min="8" max="16384" width="10.5" style="1"/>
  </cols>
  <sheetData>
    <row r="1" spans="1:7" ht="27.75" customHeight="1" x14ac:dyDescent="0.15">
      <c r="A1" s="74" t="s">
        <v>0</v>
      </c>
      <c r="B1" s="75"/>
      <c r="C1" s="75"/>
      <c r="D1" s="75"/>
      <c r="E1" s="75"/>
      <c r="F1" s="75"/>
      <c r="G1" s="76"/>
    </row>
    <row r="2" spans="1:7" ht="12.75" customHeight="1" x14ac:dyDescent="0.2">
      <c r="A2" s="33" t="s">
        <v>82</v>
      </c>
      <c r="B2" s="34"/>
      <c r="C2" s="34" t="s">
        <v>118</v>
      </c>
      <c r="D2" s="35"/>
      <c r="E2" s="34"/>
      <c r="F2" s="82"/>
      <c r="G2" s="36"/>
    </row>
    <row r="3" spans="1:7" ht="5.0999999999999996" customHeight="1" x14ac:dyDescent="0.15">
      <c r="A3" s="37"/>
      <c r="B3" s="38"/>
      <c r="C3" s="39"/>
      <c r="D3" s="40"/>
      <c r="E3" s="41"/>
      <c r="F3" s="83"/>
      <c r="G3" s="42"/>
    </row>
    <row r="4" spans="1:7" ht="12.75" customHeight="1" x14ac:dyDescent="0.2">
      <c r="A4" s="43" t="s">
        <v>1</v>
      </c>
      <c r="B4" s="1"/>
      <c r="C4" s="44" t="s">
        <v>79</v>
      </c>
      <c r="D4" s="45"/>
      <c r="E4" s="46"/>
      <c r="F4" s="84"/>
      <c r="G4" s="47"/>
    </row>
    <row r="5" spans="1:7" ht="5.0999999999999996" customHeight="1" x14ac:dyDescent="0.2">
      <c r="A5" s="43"/>
      <c r="B5" s="46"/>
      <c r="C5" s="46"/>
      <c r="D5" s="45"/>
      <c r="E5" s="46"/>
      <c r="F5" s="84"/>
      <c r="G5" s="47"/>
    </row>
    <row r="6" spans="1:7" ht="13.5" customHeight="1" thickBot="1" x14ac:dyDescent="0.25">
      <c r="A6" s="48" t="s">
        <v>80</v>
      </c>
      <c r="B6" s="49"/>
      <c r="C6" s="77" t="s">
        <v>81</v>
      </c>
      <c r="D6" s="77"/>
      <c r="E6" s="77"/>
      <c r="F6" s="77"/>
      <c r="G6" s="50"/>
    </row>
    <row r="7" spans="1:7" ht="5.0999999999999996" customHeight="1" thickBot="1" x14ac:dyDescent="0.25">
      <c r="A7" s="6"/>
      <c r="B7" s="6"/>
      <c r="C7" s="6"/>
      <c r="D7" s="30"/>
      <c r="E7" s="6"/>
      <c r="F7" s="85"/>
      <c r="G7" s="6"/>
    </row>
    <row r="8" spans="1:7" ht="23.25" thickBot="1" x14ac:dyDescent="0.2">
      <c r="A8" s="12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86" t="s">
        <v>7</v>
      </c>
      <c r="G8" s="7" t="s">
        <v>8</v>
      </c>
    </row>
    <row r="9" spans="1:7" thickBot="1" x14ac:dyDescent="0.2">
      <c r="A9" s="7" t="s">
        <v>9</v>
      </c>
      <c r="B9" s="7" t="s">
        <v>10</v>
      </c>
      <c r="C9" s="7" t="s">
        <v>11</v>
      </c>
      <c r="D9" s="7" t="s">
        <v>12</v>
      </c>
      <c r="E9" s="7" t="s">
        <v>13</v>
      </c>
      <c r="F9" s="86" t="s">
        <v>14</v>
      </c>
      <c r="G9" s="7" t="s">
        <v>15</v>
      </c>
    </row>
    <row r="10" spans="1:7" ht="5.0999999999999996" customHeight="1" x14ac:dyDescent="0.2">
      <c r="A10" s="6"/>
      <c r="B10" s="6"/>
      <c r="C10" s="6"/>
      <c r="D10" s="30"/>
      <c r="E10" s="6"/>
      <c r="F10" s="85"/>
      <c r="G10" s="6"/>
    </row>
    <row r="11" spans="1:7" ht="22.5" x14ac:dyDescent="0.15">
      <c r="A11" s="66">
        <v>1</v>
      </c>
      <c r="B11" s="17" t="s">
        <v>16</v>
      </c>
      <c r="C11" s="13" t="s">
        <v>17</v>
      </c>
      <c r="D11" s="17" t="s">
        <v>18</v>
      </c>
      <c r="E11" s="21">
        <v>22</v>
      </c>
      <c r="F11" s="56">
        <v>107</v>
      </c>
      <c r="G11" s="27">
        <f>F11*E11</f>
        <v>2354</v>
      </c>
    </row>
    <row r="12" spans="1:7" ht="10.5" x14ac:dyDescent="0.15">
      <c r="A12" s="67"/>
      <c r="B12" s="18"/>
      <c r="C12" s="14" t="s">
        <v>19</v>
      </c>
      <c r="D12" s="18"/>
      <c r="E12" s="22"/>
      <c r="F12" s="23"/>
      <c r="G12" s="28"/>
    </row>
    <row r="13" spans="1:7" ht="22.5" x14ac:dyDescent="0.15">
      <c r="A13" s="68"/>
      <c r="B13" s="19"/>
      <c r="C13" s="15" t="s">
        <v>20</v>
      </c>
      <c r="D13" s="19"/>
      <c r="E13" s="24">
        <v>22</v>
      </c>
      <c r="F13" s="25"/>
      <c r="G13" s="29"/>
    </row>
    <row r="14" spans="1:7" ht="22.5" x14ac:dyDescent="0.15">
      <c r="A14" s="66">
        <f>A11+1</f>
        <v>2</v>
      </c>
      <c r="B14" s="17" t="s">
        <v>21</v>
      </c>
      <c r="C14" s="13" t="s">
        <v>22</v>
      </c>
      <c r="D14" s="17" t="s">
        <v>18</v>
      </c>
      <c r="E14" s="21">
        <v>13</v>
      </c>
      <c r="F14" s="56">
        <v>481</v>
      </c>
      <c r="G14" s="27">
        <f>F14*E14</f>
        <v>6253</v>
      </c>
    </row>
    <row r="15" spans="1:7" ht="10.5" x14ac:dyDescent="0.15">
      <c r="A15" s="67"/>
      <c r="B15" s="18"/>
      <c r="C15" s="14" t="s">
        <v>19</v>
      </c>
      <c r="D15" s="18"/>
      <c r="E15" s="22"/>
      <c r="F15" s="23"/>
      <c r="G15" s="28"/>
    </row>
    <row r="16" spans="1:7" ht="22.5" x14ac:dyDescent="0.15">
      <c r="A16" s="68"/>
      <c r="B16" s="19"/>
      <c r="C16" s="15" t="s">
        <v>23</v>
      </c>
      <c r="D16" s="19"/>
      <c r="E16" s="24">
        <v>13</v>
      </c>
      <c r="F16" s="25"/>
      <c r="G16" s="29"/>
    </row>
    <row r="17" spans="1:7" ht="22.5" x14ac:dyDescent="0.15">
      <c r="A17" s="66">
        <f>A14+1</f>
        <v>3</v>
      </c>
      <c r="B17" s="17" t="s">
        <v>24</v>
      </c>
      <c r="C17" s="13" t="s">
        <v>25</v>
      </c>
      <c r="D17" s="17" t="s">
        <v>18</v>
      </c>
      <c r="E17" s="21">
        <v>8</v>
      </c>
      <c r="F17" s="56">
        <v>5470</v>
      </c>
      <c r="G17" s="27">
        <f>F17*E17</f>
        <v>43760</v>
      </c>
    </row>
    <row r="18" spans="1:7" ht="10.5" x14ac:dyDescent="0.15">
      <c r="A18" s="67"/>
      <c r="B18" s="18"/>
      <c r="C18" s="14" t="s">
        <v>19</v>
      </c>
      <c r="D18" s="18"/>
      <c r="E18" s="22"/>
      <c r="F18" s="23"/>
      <c r="G18" s="28"/>
    </row>
    <row r="19" spans="1:7" ht="22.5" x14ac:dyDescent="0.15">
      <c r="A19" s="68"/>
      <c r="B19" s="19"/>
      <c r="C19" s="15" t="s">
        <v>26</v>
      </c>
      <c r="D19" s="19"/>
      <c r="E19" s="24">
        <v>8</v>
      </c>
      <c r="F19" s="25"/>
      <c r="G19" s="29"/>
    </row>
    <row r="20" spans="1:7" ht="33.75" x14ac:dyDescent="0.15">
      <c r="A20" s="66">
        <f>A17+1</f>
        <v>4</v>
      </c>
      <c r="B20" s="17" t="s">
        <v>27</v>
      </c>
      <c r="C20" s="13" t="s">
        <v>28</v>
      </c>
      <c r="D20" s="17" t="s">
        <v>29</v>
      </c>
      <c r="E20" s="21">
        <v>704</v>
      </c>
      <c r="F20" s="56">
        <v>170</v>
      </c>
      <c r="G20" s="27">
        <f>F20*E20</f>
        <v>119680</v>
      </c>
    </row>
    <row r="21" spans="1:7" ht="10.5" x14ac:dyDescent="0.15">
      <c r="A21" s="67"/>
      <c r="B21" s="18"/>
      <c r="C21" s="14" t="s">
        <v>19</v>
      </c>
      <c r="D21" s="18"/>
      <c r="E21" s="22"/>
      <c r="F21" s="23"/>
      <c r="G21" s="28"/>
    </row>
    <row r="22" spans="1:7" ht="25.5" customHeight="1" x14ac:dyDescent="0.15">
      <c r="A22" s="68"/>
      <c r="B22" s="19"/>
      <c r="C22" s="58" t="s">
        <v>103</v>
      </c>
      <c r="D22" s="19"/>
      <c r="E22" s="24">
        <v>704</v>
      </c>
      <c r="F22" s="25"/>
      <c r="G22" s="29"/>
    </row>
    <row r="23" spans="1:7" ht="25.5" customHeight="1" x14ac:dyDescent="0.15">
      <c r="A23" s="68"/>
      <c r="B23" s="19"/>
      <c r="C23" s="51" t="s">
        <v>110</v>
      </c>
      <c r="D23" s="19"/>
      <c r="E23" s="24"/>
      <c r="F23" s="25"/>
      <c r="G23" s="29"/>
    </row>
    <row r="24" spans="1:7" ht="22.5" x14ac:dyDescent="0.15">
      <c r="A24" s="66">
        <f>A20+1</f>
        <v>5</v>
      </c>
      <c r="B24" s="17" t="s">
        <v>30</v>
      </c>
      <c r="C24" s="13" t="s">
        <v>31</v>
      </c>
      <c r="D24" s="17" t="s">
        <v>32</v>
      </c>
      <c r="E24" s="21">
        <v>99</v>
      </c>
      <c r="F24" s="56">
        <v>4860</v>
      </c>
      <c r="G24" s="27">
        <f>F24*E24</f>
        <v>481140</v>
      </c>
    </row>
    <row r="25" spans="1:7" ht="10.5" x14ac:dyDescent="0.15">
      <c r="A25" s="67"/>
      <c r="B25" s="18"/>
      <c r="C25" s="14" t="s">
        <v>33</v>
      </c>
      <c r="D25" s="18"/>
      <c r="E25" s="22"/>
      <c r="F25" s="23"/>
      <c r="G25" s="28"/>
    </row>
    <row r="26" spans="1:7" ht="22.5" x14ac:dyDescent="0.15">
      <c r="A26" s="68"/>
      <c r="B26" s="19"/>
      <c r="C26" s="15" t="s">
        <v>34</v>
      </c>
      <c r="D26" s="19"/>
      <c r="E26" s="24">
        <v>99</v>
      </c>
      <c r="F26" s="25"/>
      <c r="G26" s="29"/>
    </row>
    <row r="27" spans="1:7" ht="22.5" x14ac:dyDescent="0.15">
      <c r="A27" s="68"/>
      <c r="B27" s="19"/>
      <c r="C27" s="51" t="s">
        <v>110</v>
      </c>
      <c r="D27" s="19"/>
      <c r="E27" s="24"/>
      <c r="F27" s="25"/>
      <c r="G27" s="29"/>
    </row>
    <row r="28" spans="1:7" ht="33.75" x14ac:dyDescent="0.15">
      <c r="A28" s="66">
        <f>A24+1</f>
        <v>6</v>
      </c>
      <c r="B28" s="17" t="s">
        <v>35</v>
      </c>
      <c r="C28" s="13" t="s">
        <v>36</v>
      </c>
      <c r="D28" s="17" t="s">
        <v>32</v>
      </c>
      <c r="E28" s="21">
        <v>18.5</v>
      </c>
      <c r="F28" s="56">
        <v>5940</v>
      </c>
      <c r="G28" s="27">
        <f>F28*E28</f>
        <v>109890</v>
      </c>
    </row>
    <row r="29" spans="1:7" ht="10.5" x14ac:dyDescent="0.15">
      <c r="A29" s="67"/>
      <c r="B29" s="18"/>
      <c r="C29" s="14" t="s">
        <v>37</v>
      </c>
      <c r="D29" s="18"/>
      <c r="E29" s="22"/>
      <c r="F29" s="23"/>
      <c r="G29" s="28"/>
    </row>
    <row r="30" spans="1:7" ht="22.5" x14ac:dyDescent="0.15">
      <c r="A30" s="68"/>
      <c r="B30" s="19"/>
      <c r="C30" s="15" t="s">
        <v>38</v>
      </c>
      <c r="D30" s="19"/>
      <c r="E30" s="24">
        <v>18.5</v>
      </c>
      <c r="F30" s="25"/>
      <c r="G30" s="29"/>
    </row>
    <row r="31" spans="1:7" ht="22.5" x14ac:dyDescent="0.15">
      <c r="A31" s="68"/>
      <c r="B31" s="19"/>
      <c r="C31" s="51" t="s">
        <v>110</v>
      </c>
      <c r="D31" s="19"/>
      <c r="E31" s="24"/>
      <c r="F31" s="25"/>
      <c r="G31" s="29"/>
    </row>
    <row r="32" spans="1:7" ht="33.75" x14ac:dyDescent="0.15">
      <c r="A32" s="66">
        <f>A28+1</f>
        <v>7</v>
      </c>
      <c r="B32" s="17" t="s">
        <v>39</v>
      </c>
      <c r="C32" s="13" t="s">
        <v>40</v>
      </c>
      <c r="D32" s="17" t="s">
        <v>32</v>
      </c>
      <c r="E32" s="21">
        <v>4.5</v>
      </c>
      <c r="F32" s="56">
        <v>8100</v>
      </c>
      <c r="G32" s="27">
        <f>F32*E32</f>
        <v>36450</v>
      </c>
    </row>
    <row r="33" spans="1:7" ht="10.5" x14ac:dyDescent="0.15">
      <c r="A33" s="67"/>
      <c r="B33" s="18"/>
      <c r="C33" s="14" t="s">
        <v>37</v>
      </c>
      <c r="D33" s="18"/>
      <c r="E33" s="22"/>
      <c r="F33" s="23"/>
      <c r="G33" s="28"/>
    </row>
    <row r="34" spans="1:7" ht="22.5" x14ac:dyDescent="0.15">
      <c r="A34" s="68"/>
      <c r="B34" s="19"/>
      <c r="C34" s="58" t="s">
        <v>104</v>
      </c>
      <c r="D34" s="19"/>
      <c r="E34" s="24">
        <v>4.5</v>
      </c>
      <c r="F34" s="25"/>
      <c r="G34" s="29"/>
    </row>
    <row r="35" spans="1:7" ht="22.5" x14ac:dyDescent="0.15">
      <c r="A35" s="68"/>
      <c r="B35" s="19"/>
      <c r="C35" s="51" t="s">
        <v>110</v>
      </c>
      <c r="D35" s="19"/>
      <c r="E35" s="24"/>
      <c r="F35" s="25"/>
      <c r="G35" s="29"/>
    </row>
    <row r="36" spans="1:7" ht="33.75" x14ac:dyDescent="0.15">
      <c r="A36" s="66">
        <f>A32+1</f>
        <v>8</v>
      </c>
      <c r="B36" s="17" t="s">
        <v>41</v>
      </c>
      <c r="C36" s="13" t="s">
        <v>42</v>
      </c>
      <c r="D36" s="17" t="s">
        <v>32</v>
      </c>
      <c r="E36" s="21">
        <v>7.3</v>
      </c>
      <c r="F36" s="56">
        <v>11500</v>
      </c>
      <c r="G36" s="27">
        <f>F36*E36</f>
        <v>83950</v>
      </c>
    </row>
    <row r="37" spans="1:7" ht="10.5" x14ac:dyDescent="0.15">
      <c r="A37" s="67"/>
      <c r="B37" s="18"/>
      <c r="C37" s="14" t="s">
        <v>37</v>
      </c>
      <c r="D37" s="18"/>
      <c r="E37" s="22"/>
      <c r="F37" s="23"/>
      <c r="G37" s="28"/>
    </row>
    <row r="38" spans="1:7" ht="22.5" x14ac:dyDescent="0.15">
      <c r="A38" s="68"/>
      <c r="B38" s="19"/>
      <c r="C38" s="58" t="s">
        <v>105</v>
      </c>
      <c r="D38" s="19"/>
      <c r="E38" s="24">
        <v>7.3</v>
      </c>
      <c r="F38" s="25"/>
      <c r="G38" s="29"/>
    </row>
    <row r="39" spans="1:7" ht="22.5" x14ac:dyDescent="0.15">
      <c r="A39" s="68"/>
      <c r="B39" s="19"/>
      <c r="C39" s="51" t="s">
        <v>110</v>
      </c>
      <c r="D39" s="19"/>
      <c r="E39" s="24"/>
      <c r="F39" s="25"/>
      <c r="G39" s="29"/>
    </row>
    <row r="40" spans="1:7" ht="22.5" x14ac:dyDescent="0.15">
      <c r="A40" s="66">
        <f>A36+1</f>
        <v>9</v>
      </c>
      <c r="B40" s="17" t="s">
        <v>64</v>
      </c>
      <c r="C40" s="13" t="s">
        <v>65</v>
      </c>
      <c r="D40" s="17" t="s">
        <v>58</v>
      </c>
      <c r="E40" s="21">
        <v>183.8</v>
      </c>
      <c r="F40" s="56">
        <v>684</v>
      </c>
      <c r="G40" s="27">
        <f>F40*E40</f>
        <v>125719.20000000001</v>
      </c>
    </row>
    <row r="41" spans="1:7" ht="11.25" customHeight="1" x14ac:dyDescent="0.15">
      <c r="A41" s="67"/>
      <c r="B41" s="18"/>
      <c r="C41" s="14" t="s">
        <v>66</v>
      </c>
      <c r="D41" s="18"/>
      <c r="E41" s="22"/>
      <c r="F41" s="23"/>
      <c r="G41" s="28"/>
    </row>
    <row r="42" spans="1:7" ht="22.5" x14ac:dyDescent="0.15">
      <c r="A42" s="68"/>
      <c r="B42" s="19"/>
      <c r="C42" s="58" t="s">
        <v>106</v>
      </c>
      <c r="D42" s="19"/>
      <c r="E42" s="24">
        <v>27</v>
      </c>
      <c r="F42" s="25"/>
      <c r="G42" s="29"/>
    </row>
    <row r="43" spans="1:7" ht="11.25" x14ac:dyDescent="0.15">
      <c r="A43" s="68"/>
      <c r="B43" s="19"/>
      <c r="C43" s="58" t="s">
        <v>107</v>
      </c>
      <c r="D43" s="19"/>
      <c r="E43" s="24">
        <v>156.80000000000001</v>
      </c>
      <c r="F43" s="25"/>
      <c r="G43" s="29"/>
    </row>
    <row r="44" spans="1:7" ht="33.75" x14ac:dyDescent="0.15">
      <c r="A44" s="66">
        <f>A40+1</f>
        <v>10</v>
      </c>
      <c r="B44" s="17" t="s">
        <v>43</v>
      </c>
      <c r="C44" s="13" t="s">
        <v>44</v>
      </c>
      <c r="D44" s="17" t="s">
        <v>18</v>
      </c>
      <c r="E44" s="21">
        <v>56</v>
      </c>
      <c r="F44" s="56">
        <v>2600</v>
      </c>
      <c r="G44" s="27">
        <f>F44*E44</f>
        <v>145600</v>
      </c>
    </row>
    <row r="45" spans="1:7" ht="10.5" x14ac:dyDescent="0.15">
      <c r="A45" s="67"/>
      <c r="B45" s="18"/>
      <c r="C45" s="14" t="s">
        <v>45</v>
      </c>
      <c r="D45" s="18"/>
      <c r="E45" s="22"/>
      <c r="F45" s="23"/>
      <c r="G45" s="28"/>
    </row>
    <row r="46" spans="1:7" ht="11.25" x14ac:dyDescent="0.15">
      <c r="A46" s="68"/>
      <c r="B46" s="19"/>
      <c r="C46" s="15" t="s">
        <v>46</v>
      </c>
      <c r="D46" s="19"/>
      <c r="E46" s="24">
        <v>56</v>
      </c>
      <c r="F46" s="25"/>
      <c r="G46" s="29"/>
    </row>
    <row r="47" spans="1:7" ht="33.75" x14ac:dyDescent="0.15">
      <c r="A47" s="66">
        <f>A44+1</f>
        <v>11</v>
      </c>
      <c r="B47" s="17" t="s">
        <v>47</v>
      </c>
      <c r="C47" s="13" t="s">
        <v>48</v>
      </c>
      <c r="D47" s="17" t="s">
        <v>18</v>
      </c>
      <c r="E47" s="21">
        <v>20</v>
      </c>
      <c r="F47" s="56">
        <v>2300</v>
      </c>
      <c r="G47" s="27">
        <f>F47*E47</f>
        <v>46000</v>
      </c>
    </row>
    <row r="48" spans="1:7" ht="10.5" x14ac:dyDescent="0.15">
      <c r="A48" s="67"/>
      <c r="B48" s="18"/>
      <c r="C48" s="14" t="s">
        <v>45</v>
      </c>
      <c r="D48" s="18"/>
      <c r="E48" s="22"/>
      <c r="F48" s="23"/>
      <c r="G48" s="28"/>
    </row>
    <row r="49" spans="1:7" ht="22.5" x14ac:dyDescent="0.15">
      <c r="A49" s="68"/>
      <c r="B49" s="19"/>
      <c r="C49" s="15" t="s">
        <v>49</v>
      </c>
      <c r="D49" s="19"/>
      <c r="E49" s="24">
        <v>20</v>
      </c>
      <c r="F49" s="25"/>
      <c r="G49" s="29"/>
    </row>
    <row r="50" spans="1:7" ht="33.75" x14ac:dyDescent="0.15">
      <c r="A50" s="66">
        <f>A47+1</f>
        <v>12</v>
      </c>
      <c r="B50" s="17" t="s">
        <v>50</v>
      </c>
      <c r="C50" s="13" t="s">
        <v>51</v>
      </c>
      <c r="D50" s="17" t="s">
        <v>18</v>
      </c>
      <c r="E50" s="21">
        <v>25</v>
      </c>
      <c r="F50" s="56">
        <v>3200</v>
      </c>
      <c r="G50" s="27">
        <f>F50*E50</f>
        <v>80000</v>
      </c>
    </row>
    <row r="51" spans="1:7" ht="10.5" x14ac:dyDescent="0.15">
      <c r="A51" s="67"/>
      <c r="B51" s="18"/>
      <c r="C51" s="14" t="s">
        <v>45</v>
      </c>
      <c r="D51" s="18"/>
      <c r="E51" s="22"/>
      <c r="F51" s="23"/>
      <c r="G51" s="28"/>
    </row>
    <row r="52" spans="1:7" ht="22.5" x14ac:dyDescent="0.15">
      <c r="A52" s="68"/>
      <c r="B52" s="19"/>
      <c r="C52" s="15" t="s">
        <v>52</v>
      </c>
      <c r="D52" s="19"/>
      <c r="E52" s="24">
        <v>25</v>
      </c>
      <c r="F52" s="25"/>
      <c r="G52" s="29"/>
    </row>
    <row r="53" spans="1:7" ht="22.5" x14ac:dyDescent="0.15">
      <c r="A53" s="66">
        <f>A50+1</f>
        <v>13</v>
      </c>
      <c r="B53" s="17" t="s">
        <v>53</v>
      </c>
      <c r="C53" s="13" t="s">
        <v>54</v>
      </c>
      <c r="D53" s="17" t="s">
        <v>29</v>
      </c>
      <c r="E53" s="21">
        <v>126</v>
      </c>
      <c r="F53" s="56">
        <v>902</v>
      </c>
      <c r="G53" s="27">
        <f>F53*E53</f>
        <v>113652</v>
      </c>
    </row>
    <row r="54" spans="1:7" ht="10.5" x14ac:dyDescent="0.15">
      <c r="A54" s="67"/>
      <c r="B54" s="18"/>
      <c r="C54" s="14" t="s">
        <v>45</v>
      </c>
      <c r="D54" s="18"/>
      <c r="E54" s="22"/>
      <c r="F54" s="23"/>
      <c r="G54" s="28"/>
    </row>
    <row r="55" spans="1:7" ht="22.5" x14ac:dyDescent="0.15">
      <c r="A55" s="68"/>
      <c r="B55" s="19"/>
      <c r="C55" s="15" t="s">
        <v>55</v>
      </c>
      <c r="D55" s="19"/>
      <c r="E55" s="24">
        <v>126</v>
      </c>
      <c r="F55" s="25"/>
      <c r="G55" s="29"/>
    </row>
    <row r="56" spans="1:7" ht="22.5" x14ac:dyDescent="0.15">
      <c r="A56" s="66">
        <f>A53+1</f>
        <v>14</v>
      </c>
      <c r="B56" s="17" t="s">
        <v>56</v>
      </c>
      <c r="C56" s="13" t="s">
        <v>57</v>
      </c>
      <c r="D56" s="17" t="s">
        <v>58</v>
      </c>
      <c r="E56" s="21">
        <v>161</v>
      </c>
      <c r="F56" s="56">
        <v>77.2</v>
      </c>
      <c r="G56" s="27">
        <f>F56*E56</f>
        <v>12429.2</v>
      </c>
    </row>
    <row r="57" spans="1:7" ht="10.5" x14ac:dyDescent="0.15">
      <c r="A57" s="67"/>
      <c r="B57" s="18"/>
      <c r="C57" s="14" t="s">
        <v>45</v>
      </c>
      <c r="D57" s="18"/>
      <c r="E57" s="22"/>
      <c r="F57" s="23"/>
      <c r="G57" s="28"/>
    </row>
    <row r="58" spans="1:7" ht="11.25" x14ac:dyDescent="0.15">
      <c r="A58" s="68"/>
      <c r="B58" s="19"/>
      <c r="C58" s="58" t="s">
        <v>108</v>
      </c>
      <c r="D58" s="19"/>
      <c r="E58" s="24">
        <v>161</v>
      </c>
      <c r="F58" s="25"/>
      <c r="G58" s="29"/>
    </row>
    <row r="59" spans="1:7" ht="11.25" x14ac:dyDescent="0.15">
      <c r="A59" s="66">
        <f>A56+1</f>
        <v>15</v>
      </c>
      <c r="B59" s="20" t="s">
        <v>59</v>
      </c>
      <c r="C59" s="16" t="s">
        <v>60</v>
      </c>
      <c r="D59" s="20" t="s">
        <v>58</v>
      </c>
      <c r="E59" s="26">
        <v>205</v>
      </c>
      <c r="F59" s="57">
        <v>80.099999999999994</v>
      </c>
      <c r="G59" s="27">
        <f>F59*E59</f>
        <v>16420.5</v>
      </c>
    </row>
    <row r="60" spans="1:7" ht="10.5" x14ac:dyDescent="0.15">
      <c r="A60" s="67"/>
      <c r="B60" s="18"/>
      <c r="C60" s="14" t="s">
        <v>45</v>
      </c>
      <c r="D60" s="18"/>
      <c r="E60" s="22"/>
      <c r="F60" s="23"/>
      <c r="G60" s="28"/>
    </row>
    <row r="61" spans="1:7" ht="11.25" x14ac:dyDescent="0.15">
      <c r="A61" s="68"/>
      <c r="B61" s="19"/>
      <c r="C61" s="58" t="s">
        <v>109</v>
      </c>
      <c r="D61" s="19"/>
      <c r="E61" s="24">
        <v>205</v>
      </c>
      <c r="F61" s="25"/>
      <c r="G61" s="29"/>
    </row>
    <row r="62" spans="1:7" ht="11.25" x14ac:dyDescent="0.15">
      <c r="A62" s="66">
        <f>A59+1</f>
        <v>16</v>
      </c>
      <c r="B62" s="20" t="s">
        <v>61</v>
      </c>
      <c r="C62" s="16" t="s">
        <v>62</v>
      </c>
      <c r="D62" s="20" t="s">
        <v>29</v>
      </c>
      <c r="E62" s="26">
        <v>126</v>
      </c>
      <c r="F62" s="57">
        <v>789</v>
      </c>
      <c r="G62" s="27">
        <f>F62*E62</f>
        <v>99414</v>
      </c>
    </row>
    <row r="63" spans="1:7" ht="10.5" x14ac:dyDescent="0.15">
      <c r="A63" s="67"/>
      <c r="B63" s="18"/>
      <c r="C63" s="14" t="s">
        <v>45</v>
      </c>
      <c r="D63" s="18"/>
      <c r="E63" s="22"/>
      <c r="F63" s="23"/>
      <c r="G63" s="28"/>
    </row>
    <row r="64" spans="1:7" ht="12.75" customHeight="1" x14ac:dyDescent="0.15">
      <c r="A64" s="68"/>
      <c r="B64" s="19"/>
      <c r="C64" s="52" t="s">
        <v>122</v>
      </c>
      <c r="D64" s="19"/>
      <c r="E64" s="24"/>
      <c r="F64" s="25"/>
      <c r="G64" s="29"/>
    </row>
    <row r="65" spans="1:7" ht="22.5" x14ac:dyDescent="0.15">
      <c r="A65" s="68"/>
      <c r="B65" s="19"/>
      <c r="C65" s="51" t="s">
        <v>63</v>
      </c>
      <c r="D65" s="19"/>
      <c r="E65" s="24">
        <v>126</v>
      </c>
      <c r="F65" s="25"/>
      <c r="G65" s="29"/>
    </row>
    <row r="66" spans="1:7" ht="22.5" x14ac:dyDescent="0.2">
      <c r="A66" s="66">
        <f>A62+1</f>
        <v>17</v>
      </c>
      <c r="B66" s="17" t="s">
        <v>83</v>
      </c>
      <c r="C66" s="53" t="s">
        <v>84</v>
      </c>
      <c r="D66" s="17" t="s">
        <v>29</v>
      </c>
      <c r="E66" s="21">
        <v>10.353</v>
      </c>
      <c r="F66" s="56">
        <v>79.3</v>
      </c>
      <c r="G66" s="27">
        <f>F66*E66</f>
        <v>820.99289999999996</v>
      </c>
    </row>
    <row r="67" spans="1:7" ht="11.25" x14ac:dyDescent="0.15">
      <c r="A67" s="68"/>
      <c r="B67" s="18"/>
      <c r="C67" s="54" t="s">
        <v>45</v>
      </c>
      <c r="D67" s="18"/>
      <c r="E67" s="22"/>
      <c r="F67" s="23"/>
      <c r="G67" s="28"/>
    </row>
    <row r="68" spans="1:7" ht="22.5" x14ac:dyDescent="0.2">
      <c r="A68" s="68"/>
      <c r="B68" s="19"/>
      <c r="C68" s="8" t="s">
        <v>85</v>
      </c>
      <c r="D68" s="19"/>
      <c r="E68" s="24">
        <v>10.353</v>
      </c>
      <c r="F68" s="25"/>
      <c r="G68" s="29"/>
    </row>
    <row r="69" spans="1:7" ht="11.25" x14ac:dyDescent="0.2">
      <c r="A69" s="66">
        <f>A66+1</f>
        <v>18</v>
      </c>
      <c r="B69" s="20" t="s">
        <v>86</v>
      </c>
      <c r="C69" s="55" t="s">
        <v>87</v>
      </c>
      <c r="D69" s="20" t="s">
        <v>88</v>
      </c>
      <c r="E69" s="26">
        <v>6.2119999999999997</v>
      </c>
      <c r="F69" s="57">
        <v>263</v>
      </c>
      <c r="G69" s="27">
        <f>F69*E69</f>
        <v>1633.7559999999999</v>
      </c>
    </row>
    <row r="70" spans="1:7" ht="11.25" x14ac:dyDescent="0.15">
      <c r="A70" s="68"/>
      <c r="B70" s="18"/>
      <c r="C70" s="54" t="s">
        <v>45</v>
      </c>
      <c r="D70" s="18"/>
      <c r="E70" s="22"/>
      <c r="F70" s="23"/>
      <c r="G70" s="28"/>
    </row>
    <row r="71" spans="1:7" ht="11.25" x14ac:dyDescent="0.2">
      <c r="A71" s="68"/>
      <c r="B71" s="19"/>
      <c r="C71" s="8" t="s">
        <v>89</v>
      </c>
      <c r="D71" s="19"/>
      <c r="E71" s="24">
        <v>6.2119999999999997</v>
      </c>
      <c r="F71" s="25"/>
      <c r="G71" s="29"/>
    </row>
    <row r="72" spans="1:7" ht="22.5" x14ac:dyDescent="0.2">
      <c r="A72" s="66">
        <f>A69+1</f>
        <v>19</v>
      </c>
      <c r="B72" s="17" t="s">
        <v>90</v>
      </c>
      <c r="C72" s="53" t="s">
        <v>91</v>
      </c>
      <c r="D72" s="17" t="s">
        <v>29</v>
      </c>
      <c r="E72" s="21">
        <v>10.353</v>
      </c>
      <c r="F72" s="56">
        <v>114</v>
      </c>
      <c r="G72" s="27">
        <f>F72*E72</f>
        <v>1180.242</v>
      </c>
    </row>
    <row r="73" spans="1:7" ht="11.25" x14ac:dyDescent="0.15">
      <c r="A73" s="68"/>
      <c r="B73" s="18"/>
      <c r="C73" s="54" t="s">
        <v>45</v>
      </c>
      <c r="D73" s="18"/>
      <c r="E73" s="22"/>
      <c r="F73" s="23"/>
      <c r="G73" s="28"/>
    </row>
    <row r="74" spans="1:7" ht="22.5" x14ac:dyDescent="0.2">
      <c r="A74" s="68"/>
      <c r="B74" s="19"/>
      <c r="C74" s="8" t="s">
        <v>85</v>
      </c>
      <c r="D74" s="19"/>
      <c r="E74" s="24">
        <v>10.353</v>
      </c>
      <c r="F74" s="25"/>
      <c r="G74" s="29"/>
    </row>
    <row r="75" spans="1:7" ht="11.25" x14ac:dyDescent="0.2">
      <c r="A75" s="66">
        <f>A72+1</f>
        <v>20</v>
      </c>
      <c r="B75" s="20" t="s">
        <v>92</v>
      </c>
      <c r="C75" s="55" t="s">
        <v>93</v>
      </c>
      <c r="D75" s="20" t="s">
        <v>88</v>
      </c>
      <c r="E75" s="26">
        <v>7.7649999999999997</v>
      </c>
      <c r="F75" s="57">
        <v>263</v>
      </c>
      <c r="G75" s="27">
        <f>F75*E75</f>
        <v>2042.1949999999999</v>
      </c>
    </row>
    <row r="76" spans="1:7" ht="11.25" x14ac:dyDescent="0.15">
      <c r="A76" s="68"/>
      <c r="B76" s="54"/>
      <c r="C76" s="54" t="s">
        <v>45</v>
      </c>
      <c r="D76" s="18"/>
      <c r="E76" s="22"/>
      <c r="F76" s="23"/>
      <c r="G76" s="23"/>
    </row>
    <row r="77" spans="1:7" ht="22.5" x14ac:dyDescent="0.2">
      <c r="A77" s="68"/>
      <c r="B77" s="8"/>
      <c r="C77" s="8" t="s">
        <v>94</v>
      </c>
      <c r="D77" s="19"/>
      <c r="E77" s="24">
        <v>7.7649999999999997</v>
      </c>
      <c r="F77" s="25"/>
      <c r="G77" s="25"/>
    </row>
    <row r="78" spans="1:7" ht="22.5" x14ac:dyDescent="0.15">
      <c r="A78" s="66">
        <f>A75+1</f>
        <v>21</v>
      </c>
      <c r="B78" s="17" t="s">
        <v>67</v>
      </c>
      <c r="C78" s="13" t="s">
        <v>68</v>
      </c>
      <c r="D78" s="17" t="s">
        <v>32</v>
      </c>
      <c r="E78" s="21">
        <v>83.087999999999994</v>
      </c>
      <c r="F78" s="56">
        <v>738</v>
      </c>
      <c r="G78" s="27">
        <f>F78*E78</f>
        <v>61318.943999999996</v>
      </c>
    </row>
    <row r="79" spans="1:7" ht="10.5" x14ac:dyDescent="0.15">
      <c r="A79" s="67"/>
      <c r="B79" s="18"/>
      <c r="C79" s="14" t="s">
        <v>69</v>
      </c>
      <c r="D79" s="18"/>
      <c r="E79" s="22"/>
      <c r="F79" s="23"/>
      <c r="G79" s="28"/>
    </row>
    <row r="80" spans="1:7" ht="22.5" x14ac:dyDescent="0.15">
      <c r="A80" s="68"/>
      <c r="B80" s="19"/>
      <c r="C80" s="15" t="s">
        <v>70</v>
      </c>
      <c r="D80" s="19"/>
      <c r="E80" s="24">
        <v>83.087999999999994</v>
      </c>
      <c r="F80" s="25"/>
      <c r="G80" s="29"/>
    </row>
    <row r="81" spans="1:7" ht="36" customHeight="1" x14ac:dyDescent="0.15">
      <c r="A81" s="66">
        <f>A78+1</f>
        <v>22</v>
      </c>
      <c r="B81" s="17" t="s">
        <v>111</v>
      </c>
      <c r="C81" s="13" t="s">
        <v>112</v>
      </c>
      <c r="D81" s="17" t="s">
        <v>32</v>
      </c>
      <c r="E81" s="21">
        <v>182.38800000000001</v>
      </c>
      <c r="F81" s="56">
        <v>350</v>
      </c>
      <c r="G81" s="27">
        <f>F81*E81</f>
        <v>63835.8</v>
      </c>
    </row>
    <row r="82" spans="1:7" ht="11.25" x14ac:dyDescent="0.15">
      <c r="A82" s="68"/>
      <c r="B82" s="54"/>
      <c r="C82" s="54" t="s">
        <v>73</v>
      </c>
      <c r="D82" s="54"/>
      <c r="E82" s="22"/>
      <c r="F82" s="23"/>
      <c r="G82" s="69"/>
    </row>
    <row r="83" spans="1:7" ht="22.5" x14ac:dyDescent="0.15">
      <c r="A83" s="68"/>
      <c r="B83" s="19"/>
      <c r="C83" s="15" t="s">
        <v>119</v>
      </c>
      <c r="D83" s="19"/>
      <c r="E83" s="24">
        <v>182.38800000000001</v>
      </c>
      <c r="F83" s="25"/>
      <c r="G83" s="29"/>
    </row>
    <row r="84" spans="1:7" ht="36.75" customHeight="1" x14ac:dyDescent="0.15">
      <c r="A84" s="66">
        <f>A81+1</f>
        <v>23</v>
      </c>
      <c r="B84" s="17" t="s">
        <v>71</v>
      </c>
      <c r="C84" s="13" t="s">
        <v>72</v>
      </c>
      <c r="D84" s="17" t="s">
        <v>32</v>
      </c>
      <c r="E84" s="21">
        <v>30</v>
      </c>
      <c r="F84" s="56">
        <v>379</v>
      </c>
      <c r="G84" s="27">
        <f>F84*E84</f>
        <v>11370</v>
      </c>
    </row>
    <row r="85" spans="1:7" ht="10.5" x14ac:dyDescent="0.15">
      <c r="A85" s="67"/>
      <c r="B85" s="18"/>
      <c r="C85" s="14" t="s">
        <v>73</v>
      </c>
      <c r="D85" s="18"/>
      <c r="E85" s="22"/>
      <c r="F85" s="23"/>
      <c r="G85" s="28"/>
    </row>
    <row r="86" spans="1:7" ht="22.5" x14ac:dyDescent="0.15">
      <c r="A86" s="68"/>
      <c r="B86" s="19"/>
      <c r="C86" s="15" t="s">
        <v>120</v>
      </c>
      <c r="D86" s="19"/>
      <c r="E86" s="24">
        <v>30</v>
      </c>
      <c r="F86" s="25"/>
      <c r="G86" s="29"/>
    </row>
    <row r="87" spans="1:7" ht="22.5" x14ac:dyDescent="0.15">
      <c r="A87" s="66">
        <f>A84+1</f>
        <v>24</v>
      </c>
      <c r="B87" s="17" t="s">
        <v>74</v>
      </c>
      <c r="C87" s="13" t="s">
        <v>75</v>
      </c>
      <c r="D87" s="17" t="s">
        <v>32</v>
      </c>
      <c r="E87" s="21">
        <v>212.38800000000001</v>
      </c>
      <c r="F87" s="56">
        <v>213</v>
      </c>
      <c r="G87" s="27">
        <f>F87*E87</f>
        <v>45238.644</v>
      </c>
    </row>
    <row r="88" spans="1:7" ht="11.25" x14ac:dyDescent="0.15">
      <c r="A88" s="67"/>
      <c r="B88" s="19"/>
      <c r="C88" s="14" t="s">
        <v>73</v>
      </c>
      <c r="D88" s="18"/>
      <c r="E88" s="22"/>
      <c r="F88" s="23"/>
      <c r="G88" s="28"/>
    </row>
    <row r="89" spans="1:7" ht="12.75" customHeight="1" x14ac:dyDescent="0.15">
      <c r="A89" s="68"/>
      <c r="B89" s="19"/>
      <c r="C89" s="15" t="s">
        <v>95</v>
      </c>
      <c r="D89" s="19"/>
      <c r="E89" s="24">
        <v>212.38800000000001</v>
      </c>
      <c r="F89" s="25"/>
      <c r="G89" s="29"/>
    </row>
    <row r="90" spans="1:7" ht="22.5" x14ac:dyDescent="0.15">
      <c r="A90" s="68"/>
      <c r="B90" s="19"/>
      <c r="C90" s="51" t="s">
        <v>117</v>
      </c>
      <c r="D90" s="19"/>
      <c r="E90" s="24"/>
      <c r="F90" s="25"/>
      <c r="G90" s="29"/>
    </row>
    <row r="91" spans="1:7" ht="22.5" x14ac:dyDescent="0.15">
      <c r="A91" s="66">
        <f>A87+1</f>
        <v>25</v>
      </c>
      <c r="B91" s="17">
        <v>997013811</v>
      </c>
      <c r="C91" s="59" t="s">
        <v>96</v>
      </c>
      <c r="D91" s="17" t="s">
        <v>76</v>
      </c>
      <c r="E91" s="21">
        <v>9.5039999999999996</v>
      </c>
      <c r="F91" s="56">
        <v>1650</v>
      </c>
      <c r="G91" s="27">
        <f>F91*E91</f>
        <v>15681.599999999999</v>
      </c>
    </row>
    <row r="92" spans="1:7" ht="11.25" x14ac:dyDescent="0.15">
      <c r="A92" s="67"/>
      <c r="B92" s="19"/>
      <c r="C92" s="14" t="s">
        <v>73</v>
      </c>
      <c r="D92" s="18"/>
      <c r="E92" s="22"/>
      <c r="F92" s="23"/>
      <c r="G92" s="28"/>
    </row>
    <row r="93" spans="1:7" ht="22.5" x14ac:dyDescent="0.15">
      <c r="A93" s="68"/>
      <c r="B93" s="19"/>
      <c r="C93" s="58" t="s">
        <v>97</v>
      </c>
      <c r="D93" s="19"/>
      <c r="E93" s="24">
        <v>9.5039999999999996</v>
      </c>
      <c r="F93" s="25"/>
      <c r="G93" s="29"/>
    </row>
    <row r="94" spans="1:7" ht="22.5" x14ac:dyDescent="0.2">
      <c r="A94" s="66">
        <f>A91+1</f>
        <v>26</v>
      </c>
      <c r="B94" s="17" t="s">
        <v>113</v>
      </c>
      <c r="C94" s="53" t="s">
        <v>114</v>
      </c>
      <c r="D94" s="17" t="s">
        <v>76</v>
      </c>
      <c r="E94" s="21">
        <f>E96</f>
        <v>55.5</v>
      </c>
      <c r="F94" s="56">
        <v>1360</v>
      </c>
      <c r="G94" s="27">
        <f>F94*E94</f>
        <v>75480</v>
      </c>
    </row>
    <row r="95" spans="1:7" ht="11.25" x14ac:dyDescent="0.15">
      <c r="A95" s="68"/>
      <c r="B95" s="19"/>
      <c r="C95" s="54" t="s">
        <v>73</v>
      </c>
      <c r="D95" s="18"/>
      <c r="E95" s="22"/>
      <c r="F95" s="23"/>
      <c r="G95" s="69"/>
    </row>
    <row r="96" spans="1:7" ht="11.25" x14ac:dyDescent="0.2">
      <c r="A96" s="68"/>
      <c r="B96" s="19"/>
      <c r="C96" s="8" t="s">
        <v>121</v>
      </c>
      <c r="D96" s="19"/>
      <c r="E96" s="24">
        <f>30*1.85</f>
        <v>55.5</v>
      </c>
      <c r="F96" s="25"/>
      <c r="G96" s="70"/>
    </row>
    <row r="97" spans="1:7" ht="11.25" x14ac:dyDescent="0.2">
      <c r="A97" s="66">
        <f>A94+1</f>
        <v>27</v>
      </c>
      <c r="B97" s="17" t="s">
        <v>98</v>
      </c>
      <c r="C97" s="59" t="s">
        <v>99</v>
      </c>
      <c r="D97" s="60" t="s">
        <v>58</v>
      </c>
      <c r="E97" s="71">
        <v>32</v>
      </c>
      <c r="F97" s="79">
        <v>7960</v>
      </c>
      <c r="G97" s="27">
        <f>F97*E97</f>
        <v>254720</v>
      </c>
    </row>
    <row r="98" spans="1:7" ht="11.25" x14ac:dyDescent="0.15">
      <c r="A98" s="68"/>
      <c r="B98" s="19"/>
      <c r="C98" s="61" t="s">
        <v>77</v>
      </c>
      <c r="D98" s="61"/>
      <c r="E98" s="72"/>
      <c r="F98" s="80"/>
      <c r="G98" s="62"/>
    </row>
    <row r="99" spans="1:7" ht="22.5" x14ac:dyDescent="0.2">
      <c r="A99" s="68"/>
      <c r="B99" s="19"/>
      <c r="C99" s="8" t="s">
        <v>115</v>
      </c>
      <c r="D99" s="63"/>
      <c r="E99" s="73">
        <v>32</v>
      </c>
      <c r="F99" s="81"/>
      <c r="G99" s="64"/>
    </row>
    <row r="100" spans="1:7" ht="22.5" x14ac:dyDescent="0.2">
      <c r="A100" s="68"/>
      <c r="B100" s="19"/>
      <c r="C100" s="65" t="s">
        <v>102</v>
      </c>
      <c r="D100" s="63"/>
      <c r="E100" s="73"/>
      <c r="F100" s="81"/>
      <c r="G100" s="64"/>
    </row>
    <row r="101" spans="1:7" ht="11.25" x14ac:dyDescent="0.2">
      <c r="A101" s="66">
        <f>A97+1</f>
        <v>28</v>
      </c>
      <c r="B101" s="17" t="s">
        <v>100</v>
      </c>
      <c r="C101" s="59" t="s">
        <v>101</v>
      </c>
      <c r="D101" s="60" t="s">
        <v>58</v>
      </c>
      <c r="E101" s="71">
        <v>8</v>
      </c>
      <c r="F101" s="79">
        <v>7550</v>
      </c>
      <c r="G101" s="27">
        <f>F101*E101</f>
        <v>60400</v>
      </c>
    </row>
    <row r="102" spans="1:7" ht="11.25" x14ac:dyDescent="0.15">
      <c r="A102" s="67"/>
      <c r="B102" s="19"/>
      <c r="C102" s="61" t="s">
        <v>77</v>
      </c>
      <c r="D102" s="61"/>
      <c r="E102" s="72"/>
      <c r="F102" s="80"/>
      <c r="G102" s="62"/>
    </row>
    <row r="103" spans="1:7" ht="22.5" x14ac:dyDescent="0.2">
      <c r="A103" s="68"/>
      <c r="B103" s="19"/>
      <c r="C103" s="8" t="s">
        <v>116</v>
      </c>
      <c r="D103" s="63"/>
      <c r="E103" s="73">
        <v>8</v>
      </c>
      <c r="F103" s="81"/>
      <c r="G103" s="64"/>
    </row>
    <row r="104" spans="1:7" ht="11.25" x14ac:dyDescent="0.2">
      <c r="A104" s="68"/>
      <c r="B104" s="19"/>
      <c r="C104" s="8"/>
      <c r="D104" s="63"/>
      <c r="E104" s="73"/>
      <c r="F104" s="81"/>
      <c r="G104" s="64"/>
    </row>
    <row r="105" spans="1:7" ht="11.25" x14ac:dyDescent="0.2">
      <c r="A105" s="68"/>
      <c r="B105" s="19"/>
      <c r="C105" s="8"/>
      <c r="D105" s="63"/>
      <c r="E105" s="73"/>
      <c r="F105" s="81"/>
      <c r="G105" s="64"/>
    </row>
    <row r="106" spans="1:7" ht="11.25" x14ac:dyDescent="0.2">
      <c r="A106" s="68"/>
      <c r="B106" s="19"/>
      <c r="C106" s="8"/>
      <c r="D106" s="63"/>
      <c r="E106" s="73"/>
      <c r="F106" s="81"/>
      <c r="G106" s="64"/>
    </row>
    <row r="107" spans="1:7" ht="15" x14ac:dyDescent="0.25">
      <c r="A107" s="9"/>
      <c r="B107" s="10"/>
      <c r="C107" s="10" t="s">
        <v>78</v>
      </c>
      <c r="D107" s="31"/>
      <c r="E107" s="11"/>
      <c r="F107" s="78">
        <f>SUM(G11:G103)</f>
        <v>2116434.0739000002</v>
      </c>
      <c r="G107" s="78"/>
    </row>
    <row r="108" spans="1:7" ht="10.5" x14ac:dyDescent="0.15"/>
    <row r="109" spans="1:7" ht="10.5" x14ac:dyDescent="0.15"/>
    <row r="110" spans="1:7" ht="10.5" x14ac:dyDescent="0.15"/>
  </sheetData>
  <mergeCells count="3">
    <mergeCell ref="A1:G1"/>
    <mergeCell ref="C6:F6"/>
    <mergeCell ref="F107:G107"/>
  </mergeCells>
  <pageMargins left="0.39370078740157483" right="0.39370078740157483" top="0.78740157480314965" bottom="0.78740157480314965" header="0" footer="0"/>
  <pageSetup paperSize="9" scale="96" fitToHeight="100" orientation="portrait" verticalDpi="0" r:id="rId1"/>
  <headerFooter alignWithMargins="0">
    <oddFooter>&amp;C   Strana &amp;P  z &amp;N</oddFooter>
  </headerFooter>
  <rowBreaks count="2" manualBreakCount="2">
    <brk id="43" max="16383" man="1"/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5. Rozpočet s výkazem výměr a p</vt:lpstr>
      <vt:lpstr>'5. Rozpočet s výkazem výměr a p'!Názvy_tisku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Štábl</dc:creator>
  <cp:lastModifiedBy>Stanislav Štábl</cp:lastModifiedBy>
  <cp:lastPrinted>2023-08-01T09:55:38Z</cp:lastPrinted>
  <dcterms:created xsi:type="dcterms:W3CDTF">2023-08-01T09:45:30Z</dcterms:created>
  <dcterms:modified xsi:type="dcterms:W3CDTF">2023-08-29T15:03:16Z</dcterms:modified>
</cp:coreProperties>
</file>